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2\propuesta final enviada a Roberto cod\"/>
    </mc:Choice>
  </mc:AlternateContent>
  <bookViews>
    <workbookView xWindow="0" yWindow="600" windowWidth="12000" windowHeight="6510" tabRatio="602"/>
  </bookViews>
  <sheets>
    <sheet name="Plantilla POI 2019 AD FC" sheetId="3" r:id="rId1"/>
    <sheet name="Hoja1" sheetId="5" r:id="rId2"/>
    <sheet name="Hoja4" sheetId="4" state="hidden" r:id="rId3"/>
  </sheets>
  <externalReferences>
    <externalReference r:id="rId4"/>
    <externalReference r:id="rId5"/>
  </externalReferences>
  <definedNames>
    <definedName name="_xlnm.Print_Area" localSheetId="0">'Plantilla POI 2019 AD FC'!$A$1:$O$19</definedName>
    <definedName name="_xlnm.Print_Titles" localSheetId="0">'Plantilla POI 2019 AD FC'!$1:$8</definedName>
  </definedNames>
  <calcPr calcId="152511"/>
</workbook>
</file>

<file path=xl/calcChain.xml><?xml version="1.0" encoding="utf-8"?>
<calcChain xmlns="http://schemas.openxmlformats.org/spreadsheetml/2006/main">
  <c r="N12" i="3" l="1"/>
  <c r="N16" i="3"/>
  <c r="N11" i="3"/>
  <c r="N10" i="3"/>
  <c r="N15" i="3"/>
  <c r="N14" i="3"/>
  <c r="N13" i="3"/>
  <c r="N9" i="3"/>
  <c r="N18" i="3"/>
  <c r="N17" i="3" l="1"/>
  <c r="N19" i="3" s="1"/>
  <c r="K11" i="3"/>
  <c r="J11" i="3"/>
</calcChain>
</file>

<file path=xl/sharedStrings.xml><?xml version="1.0" encoding="utf-8"?>
<sst xmlns="http://schemas.openxmlformats.org/spreadsheetml/2006/main" count="100" uniqueCount="84">
  <si>
    <t>Prioridades:</t>
  </si>
  <si>
    <t>Objetivos Estratégicos:</t>
  </si>
  <si>
    <t>Unidad:</t>
  </si>
  <si>
    <t>Meta</t>
  </si>
  <si>
    <t>Descripción de la Meta</t>
  </si>
  <si>
    <t>Indicador</t>
  </si>
  <si>
    <t>Criterio</t>
  </si>
  <si>
    <t>Fórmula</t>
  </si>
  <si>
    <t>Programación avance</t>
  </si>
  <si>
    <t>I</t>
  </si>
  <si>
    <t>II</t>
  </si>
  <si>
    <t>III</t>
  </si>
  <si>
    <t>IV</t>
  </si>
  <si>
    <t>origen de los datos solicitados</t>
  </si>
  <si>
    <t>Si</t>
  </si>
  <si>
    <t>NO</t>
  </si>
  <si>
    <t>Objetivo General</t>
  </si>
  <si>
    <t>Objetivo Específico</t>
  </si>
  <si>
    <t>Observaciones</t>
  </si>
  <si>
    <t>Ajuste de presupuesto</t>
  </si>
  <si>
    <t>Los usuarios de agua para riego y piscicultura en el DRAT recibirán un servicio en cantidad, calidad y oportunidad que les permitirá una producción más segura en un marco de variabilidad y cambio climático</t>
  </si>
  <si>
    <t>• Fortalecer la estructura y funcionamiento de la Institución para maximizar la eficiencia y la eficacia del accionar institucional.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t>
  </si>
  <si>
    <t>eficacia</t>
  </si>
  <si>
    <t>Porcentaje de Padrones de Usuarios actualizado</t>
  </si>
  <si>
    <t>Número total  de padrones  de pisicultura, bombeo y gravedad actualizados/ Número  total de padrones  de pisicultura, bombeo y gravedad programados</t>
  </si>
  <si>
    <t>Porcentaje  de recursos financieros recuperados producto de la gestión de cobro realizada en el periodo.</t>
  </si>
  <si>
    <t>Efectuar la formulación presupuestaria, registro, análisis, seguimiento y control de los recursos financieros del DRAT para garantizar su disponibilidad, ejecución y el uso adecuado en la realización de las actividades y prestación del servicio de riego a los usuarios (as).</t>
  </si>
  <si>
    <t>Porcentaje de ejecución del Presupuesto Anual del DRAT</t>
  </si>
  <si>
    <t>Monto Total de Presupuesto Anual del DRAT ejecutado/ Monto Anual del Presupuesto del DRAT</t>
  </si>
  <si>
    <t>Porcentaje de procesos de contratación administrativa atendidos conforme el plazo establecido en el proceso</t>
  </si>
  <si>
    <t xml:space="preserve">Número de procesos de contratación gestionados en el plazo establecido/ Número total de procesos de contratación administrativa según fecha establecida en la programación. </t>
  </si>
  <si>
    <t xml:space="preserve">Que se cuente con los servicios de medicina de empresa, vigilancia y limpieza  y de auditoría del DRAT </t>
  </si>
  <si>
    <t>Contratos en ejecución  en el periodo</t>
  </si>
  <si>
    <t>Número de contratos en ejecución</t>
  </si>
  <si>
    <t>Administrar  de acuerdo a la normativa el uso y mantenimiento de la flotilla de vehículos, motocicletas y maquinaria del DRAT para garantizar la seguridad y disponibilidad de este recurso a los funcionarios (as)  en el desarrollo de las actividades diarias.</t>
  </si>
  <si>
    <t>Porcentaje de vehículos, motocicletas y maquinaria con el Plan de Mantenimiento preventivo y correctivo realizado</t>
  </si>
  <si>
    <t>Número de vehículos con el Plan de Mantenimiento Preventivo realizado/ Total de vehículos programados en el Plan de Mantenimiento Preventivo y Correctivo.</t>
  </si>
  <si>
    <t>Que se actualice el 100% del Padrón de Usuarios</t>
  </si>
  <si>
    <t>Que se ejecute el 90% del Presupuesto Anual del DRAT</t>
  </si>
  <si>
    <t>Que se gestione el 100% de los procesos de contratación del DRAT programados y solicitados por las distintas unidades</t>
  </si>
  <si>
    <t>Que se realice el 100%  del  mantenimiento preventivo y  correctivo de la flotilla de vehículos, motocicletas y maquinaria del DRAT</t>
  </si>
  <si>
    <t>Dirección:</t>
  </si>
  <si>
    <t>Distrito de Riego Arenal Tempisque</t>
  </si>
  <si>
    <t>Coordinador:</t>
  </si>
  <si>
    <t>Jorge Alvarado</t>
  </si>
  <si>
    <t>Director:</t>
  </si>
  <si>
    <t>Nelson Brizuela Cortés</t>
  </si>
  <si>
    <t>Subtotal</t>
  </si>
  <si>
    <t>Salarios</t>
  </si>
  <si>
    <t>Total</t>
  </si>
  <si>
    <t xml:space="preserve">Que se recupere el 90% de los recursos financieros del DRAT producto de la gestión de cobro </t>
  </si>
  <si>
    <t>Administrativo Financiero DRAT</t>
  </si>
  <si>
    <t>Porcentaje</t>
  </si>
  <si>
    <t>El grueso de los ingresos del DRAT se producen en el mes de enero y junio de cada año,  con la salvedad que los ingresos de piscicultura que corresponden a un 10% de los ingresos totales se cobran mensualmente.</t>
  </si>
  <si>
    <t>Administrar los contratos de servicios generales del DRAT para asegurar el normal funcionamiento de las actividades.</t>
  </si>
  <si>
    <t>Efectuar la gestión de cobro  de las tarifas del servicio de agua para  riego y piscicultura para disponer de los recursos financieros que requiere la administración, operación, mantenimiento e inversión del Sistema y dar seguimiento a la gestión de cobro de los saldos pendientes de pago.</t>
  </si>
  <si>
    <t>Incluir canon Aresep</t>
  </si>
  <si>
    <t>Coordinar y ejecutar todos los procesos de contratación administrativa del DRAT para facilitar la adquisición de bienes y servicios requeridos  por los funcionarios que permita el cumplimiento de los objetivos y la satisfacción de los usuarios(as).</t>
  </si>
  <si>
    <t>Implementar el proceso gradual de sustitución y renovación de los activos que alcanzan su vida últil para asegurar la continuidad de las actividades de las unidades del DRAT</t>
  </si>
  <si>
    <t>2-07-21-1-000-269-5-01-04</t>
  </si>
  <si>
    <t>2-07-21-1-000-262-5-02-01</t>
  </si>
  <si>
    <t>Mobiliario de oficina</t>
  </si>
  <si>
    <t>Reposición de dos equipos de aire acondicionado</t>
  </si>
  <si>
    <t>Adquisición de equipo de cómputo</t>
  </si>
  <si>
    <t>2-07-21-1-000-269-5-01-05</t>
  </si>
  <si>
    <t>Estacionamiento de vehículos de oficinas DRAT</t>
  </si>
  <si>
    <t>Reconstrucción de ventanales de edificios principal y aulas</t>
  </si>
  <si>
    <t>2-07-21-1-000-264-5-02-01</t>
  </si>
  <si>
    <t xml:space="preserve">Ejecutar los procesos de gestión financiera, adquisición de bienes y servicios, administración de servcios generales que permita brindar a los usuarios un servicio público de  agua para riego y usos múltiples de calidad. </t>
  </si>
  <si>
    <t>Unidad de
medida</t>
  </si>
  <si>
    <t>Unidad</t>
  </si>
  <si>
    <t>Plan Operativo Institucional por Unidad 2019</t>
  </si>
  <si>
    <t>Cantidad de recursos recuperados por gestión de cobro/ total de recursos estimados a recuperar en el periodo 2019.</t>
  </si>
  <si>
    <t>Presupuesto 2019</t>
  </si>
  <si>
    <t>Código presupuestario</t>
  </si>
  <si>
    <t>Subpartida</t>
  </si>
  <si>
    <t xml:space="preserve">Que al cierre del año el DRAT disponga del levantamiento de requerimientos por unidad para la migración a un nuevo Sistema de Medición y Cobro </t>
  </si>
  <si>
    <t>El logro de la meta se vincula con el avance en la atención de necesidades actuales del DRAT de contar e implementar un nuevo sistema a ser utilizado en el proceso de gestión de cobro, en función de la medición y cobro volumétrico a los usuarios, que por disposición de la ARESEP debe estar en operación al año 2020, por ende las unidades deben avanzar en el año en la definición de mecanismos, procedimientos  e insumos para dotar de un sistema que automatice la labor de gestión de cobro, dado que el proceso requiere de la participación de todas las unidades DRAT se programa al cierre del año que cada unidad relacionada con el proceso defina y presente los insumos y requerimientos a ser considerados en el diseño del proceso y del Sistema</t>
  </si>
  <si>
    <t>Que se alcance al cierre del año la totalidad de sustitución del equipo requerido y programado</t>
  </si>
  <si>
    <t>Cantidad de Equipo sustitudo al cierre del año</t>
  </si>
  <si>
    <t>Número de equipos sustituidos al cierre del año</t>
  </si>
  <si>
    <t>indicar el equipo requerido:</t>
  </si>
  <si>
    <t xml:space="preserve">Cantidad de unidades DRAT que al cierre del año define y presenta requerimientos para el nuevo Sistema  </t>
  </si>
  <si>
    <t>Número de unidades DRAT con requerimientos definidos y presentados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</si>
</sst>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2" x14ac:knownFonts="1">
    <font>
      <sz val="11"/>
      <color theme="1"/>
      <name val="Calibri"/>
      <family val="2"/>
      <scheme val="minor"/>
    </font>
    <font>
      <sz val="11"/>
      <color theme="1"/>
      <name val="Calibri"/>
      <family val="2"/>
      <scheme val="minor"/>
    </font>
    <font>
      <b/>
      <sz val="12"/>
      <color theme="1"/>
      <name val="Franklin Gothic Book"/>
      <family val="2"/>
    </font>
    <font>
      <sz val="12"/>
      <color theme="1"/>
      <name val="Franklin Gothic Book"/>
      <family val="2"/>
    </font>
    <font>
      <sz val="11"/>
      <color indexed="8"/>
      <name val="Calibri"/>
      <family val="2"/>
      <charset val="1"/>
    </font>
    <font>
      <sz val="10"/>
      <name val="Arial"/>
      <family val="2"/>
    </font>
    <font>
      <sz val="12"/>
      <color rgb="FF000000"/>
      <name val="Franklin Gothic Book"/>
      <family val="2"/>
    </font>
    <font>
      <b/>
      <sz val="16"/>
      <color theme="1"/>
      <name val="Franklin Gothic Book"/>
      <family val="2"/>
    </font>
    <font>
      <sz val="16"/>
      <name val="Franklin Gothic Book"/>
      <family val="2"/>
    </font>
    <font>
      <sz val="16"/>
      <color theme="1"/>
      <name val="Franklin Gothic Book"/>
      <family val="2"/>
    </font>
    <font>
      <b/>
      <sz val="16"/>
      <name val="Franklin Gothic Book"/>
      <family val="2"/>
    </font>
    <font>
      <b/>
      <sz val="14"/>
      <color theme="1"/>
      <name val="Franklin Gothic Book"/>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1" fillId="0" borderId="0"/>
    <xf numFmtId="0" fontId="4" fillId="0" borderId="0"/>
    <xf numFmtId="43" fontId="1" fillId="0" borderId="0" applyFont="0" applyFill="0" applyBorder="0" applyAlignment="0" applyProtection="0"/>
    <xf numFmtId="0" fontId="5" fillId="0" borderId="0"/>
  </cellStyleXfs>
  <cellXfs count="73">
    <xf numFmtId="0" fontId="0" fillId="0" borderId="0" xfId="0"/>
    <xf numFmtId="0" fontId="3" fillId="0" borderId="0" xfId="0" applyFont="1"/>
    <xf numFmtId="0" fontId="3" fillId="0" borderId="0" xfId="0" applyFont="1" applyBorder="1"/>
    <xf numFmtId="0" fontId="2" fillId="0" borderId="0" xfId="0" applyFont="1" applyFill="1" applyBorder="1" applyAlignment="1">
      <alignment vertical="center" wrapText="1"/>
    </xf>
    <xf numFmtId="0" fontId="3" fillId="0" borderId="0" xfId="0" applyFont="1" applyBorder="1" applyAlignment="1">
      <alignment wrapText="1"/>
    </xf>
    <xf numFmtId="0" fontId="3" fillId="0" borderId="0" xfId="0" applyFont="1" applyBorder="1" applyAlignment="1">
      <alignment vertical="top" wrapText="1"/>
    </xf>
    <xf numFmtId="43" fontId="3" fillId="0" borderId="0" xfId="4" applyFont="1" applyBorder="1" applyAlignment="1">
      <alignment vertical="top"/>
    </xf>
    <xf numFmtId="0" fontId="3" fillId="4" borderId="7" xfId="0" applyFont="1" applyFill="1" applyBorder="1" applyAlignment="1">
      <alignment vertical="center" wrapText="1"/>
    </xf>
    <xf numFmtId="0" fontId="6" fillId="0" borderId="8" xfId="0" applyFont="1" applyBorder="1" applyAlignment="1">
      <alignment horizontal="center" vertical="center"/>
    </xf>
    <xf numFmtId="0" fontId="3" fillId="4" borderId="1" xfId="0"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xf numFmtId="0" fontId="7" fillId="0" borderId="0" xfId="0" applyFont="1" applyAlignment="1">
      <alignment horizontal="left" vertical="top" wrapText="1"/>
    </xf>
    <xf numFmtId="0" fontId="7" fillId="0" borderId="0" xfId="0" applyFont="1" applyAlignment="1">
      <alignment vertical="top"/>
    </xf>
    <xf numFmtId="0" fontId="8" fillId="0" borderId="0" xfId="0" applyFont="1" applyBorder="1" applyAlignment="1">
      <alignment horizontal="justify" vertical="top" wrapText="1"/>
    </xf>
    <xf numFmtId="0" fontId="7" fillId="0" borderId="0" xfId="0" applyFont="1" applyAlignment="1">
      <alignment vertical="top" wrapText="1"/>
    </xf>
    <xf numFmtId="0" fontId="9" fillId="0" borderId="0" xfId="0" applyFont="1"/>
    <xf numFmtId="9" fontId="9" fillId="0" borderId="0" xfId="1" applyFont="1"/>
    <xf numFmtId="0" fontId="7" fillId="2" borderId="1" xfId="0" applyFont="1" applyFill="1" applyBorder="1" applyAlignment="1">
      <alignment horizontal="center" vertical="center" wrapText="1"/>
    </xf>
    <xf numFmtId="0" fontId="8" fillId="0" borderId="1" xfId="0" applyFont="1" applyFill="1" applyBorder="1" applyAlignment="1">
      <alignment horizontal="justify" vertical="top" wrapText="1"/>
    </xf>
    <xf numFmtId="0" fontId="8" fillId="3" borderId="1" xfId="5" applyFont="1" applyFill="1" applyBorder="1" applyAlignment="1">
      <alignment horizontal="justify" vertical="top" wrapText="1"/>
    </xf>
    <xf numFmtId="0" fontId="8" fillId="3" borderId="1" xfId="0" applyFont="1" applyFill="1" applyBorder="1" applyAlignment="1">
      <alignment horizontal="justify" vertical="top"/>
    </xf>
    <xf numFmtId="0" fontId="9" fillId="0" borderId="1" xfId="0" applyFont="1" applyBorder="1" applyAlignment="1">
      <alignment horizontal="justify" vertical="top" wrapText="1"/>
    </xf>
    <xf numFmtId="164" fontId="8" fillId="3" borderId="1" xfId="5" applyNumberFormat="1" applyFont="1" applyFill="1" applyBorder="1" applyAlignment="1">
      <alignment horizontal="right" vertical="top"/>
    </xf>
    <xf numFmtId="0" fontId="9" fillId="0" borderId="1" xfId="0" applyFont="1" applyBorder="1" applyAlignment="1">
      <alignment horizontal="justify" vertical="top"/>
    </xf>
    <xf numFmtId="0" fontId="8" fillId="3" borderId="2" xfId="0" applyFont="1" applyFill="1" applyBorder="1" applyAlignment="1">
      <alignment horizontal="justify" vertical="top" wrapText="1"/>
    </xf>
    <xf numFmtId="164" fontId="8" fillId="3" borderId="1" xfId="0" applyNumberFormat="1" applyFont="1" applyFill="1" applyBorder="1" applyAlignment="1">
      <alignment horizontal="right" vertical="top"/>
    </xf>
    <xf numFmtId="0" fontId="8" fillId="0" borderId="1" xfId="0" applyFont="1" applyBorder="1" applyAlignment="1">
      <alignment horizontal="justify" vertical="top"/>
    </xf>
    <xf numFmtId="0" fontId="8" fillId="3" borderId="1" xfId="0" applyFont="1" applyFill="1" applyBorder="1" applyAlignment="1">
      <alignment horizontal="justify" vertical="top" wrapText="1"/>
    </xf>
    <xf numFmtId="0" fontId="7" fillId="0" borderId="0" xfId="0" applyFont="1" applyBorder="1"/>
    <xf numFmtId="0" fontId="9" fillId="0" borderId="0" xfId="0" applyFont="1" applyBorder="1"/>
    <xf numFmtId="0" fontId="8" fillId="0" borderId="0" xfId="5" applyFont="1" applyFill="1" applyBorder="1" applyAlignment="1">
      <alignment horizontal="justify" vertical="top" wrapText="1"/>
    </xf>
    <xf numFmtId="164" fontId="10" fillId="0" borderId="3" xfId="5" applyNumberFormat="1" applyFont="1" applyFill="1" applyBorder="1" applyAlignment="1">
      <alignment horizontal="right" vertical="top"/>
    </xf>
    <xf numFmtId="0" fontId="8" fillId="0" borderId="5" xfId="5" applyFont="1" applyFill="1" applyBorder="1" applyAlignment="1">
      <alignment horizontal="right" vertical="top" wrapText="1"/>
    </xf>
    <xf numFmtId="164" fontId="10" fillId="0" borderId="1" xfId="5" applyNumberFormat="1" applyFont="1" applyFill="1" applyBorder="1" applyAlignment="1">
      <alignment horizontal="right" vertical="top"/>
    </xf>
    <xf numFmtId="0" fontId="8" fillId="0" borderId="0" xfId="5" applyFont="1" applyFill="1" applyBorder="1" applyAlignment="1">
      <alignment horizontal="right" vertical="top" wrapText="1"/>
    </xf>
    <xf numFmtId="0" fontId="8" fillId="3" borderId="1" xfId="0" applyFont="1" applyFill="1" applyBorder="1" applyAlignment="1">
      <alignment horizontal="center" vertical="top"/>
    </xf>
    <xf numFmtId="9" fontId="8" fillId="3" borderId="1" xfId="1" applyFont="1" applyFill="1" applyBorder="1" applyAlignment="1">
      <alignment horizontal="center" vertical="top"/>
    </xf>
    <xf numFmtId="9" fontId="8" fillId="3" borderId="1" xfId="5" applyNumberFormat="1" applyFont="1" applyFill="1" applyBorder="1" applyAlignment="1">
      <alignment horizontal="center" vertical="top" wrapText="1"/>
    </xf>
    <xf numFmtId="9" fontId="8" fillId="3" borderId="1" xfId="0" applyNumberFormat="1" applyFont="1" applyFill="1" applyBorder="1" applyAlignment="1">
      <alignment horizontal="center" vertical="top"/>
    </xf>
    <xf numFmtId="1" fontId="8" fillId="3" borderId="1" xfId="5" applyNumberFormat="1" applyFont="1" applyFill="1" applyBorder="1" applyAlignment="1">
      <alignment horizontal="center" vertical="top" wrapText="1"/>
    </xf>
    <xf numFmtId="164" fontId="8" fillId="3" borderId="2" xfId="1" applyNumberFormat="1" applyFont="1" applyFill="1" applyBorder="1" applyAlignment="1">
      <alignment vertical="top"/>
    </xf>
    <xf numFmtId="0" fontId="8" fillId="0" borderId="1" xfId="5" applyFont="1" applyFill="1" applyBorder="1" applyAlignment="1">
      <alignment horizontal="justify" vertical="top" wrapText="1"/>
    </xf>
    <xf numFmtId="2" fontId="8" fillId="3" borderId="1" xfId="0" applyNumberFormat="1" applyFont="1" applyFill="1" applyBorder="1" applyAlignment="1">
      <alignment horizontal="justify" vertical="top" wrapText="1"/>
    </xf>
    <xf numFmtId="0" fontId="10" fillId="0" borderId="1" xfId="5" applyFont="1" applyFill="1" applyBorder="1" applyAlignment="1">
      <alignment horizontal="center" vertical="top" wrapText="1"/>
    </xf>
    <xf numFmtId="0" fontId="8" fillId="3" borderId="2" xfId="0" applyFont="1" applyFill="1" applyBorder="1" applyAlignment="1">
      <alignment horizontal="justify" vertical="top" wrapText="1"/>
    </xf>
    <xf numFmtId="0" fontId="8" fillId="3" borderId="4" xfId="0" applyFont="1" applyFill="1" applyBorder="1" applyAlignment="1">
      <alignment horizontal="justify" vertical="top" wrapText="1"/>
    </xf>
    <xf numFmtId="0" fontId="8" fillId="3" borderId="3" xfId="0" applyFont="1" applyFill="1" applyBorder="1" applyAlignment="1">
      <alignment horizontal="justify" vertical="top" wrapText="1"/>
    </xf>
    <xf numFmtId="0" fontId="3" fillId="0" borderId="0" xfId="0" applyFont="1" applyBorder="1" applyAlignment="1">
      <alignment horizontal="center" wrapText="1"/>
    </xf>
    <xf numFmtId="0" fontId="3" fillId="0" borderId="0" xfId="0" applyFont="1" applyBorder="1" applyAlignment="1">
      <alignment horizont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7" fillId="2" borderId="3" xfId="0" applyFont="1" applyFill="1" applyBorder="1" applyAlignment="1">
      <alignment horizontal="center" wrapText="1"/>
    </xf>
    <xf numFmtId="0" fontId="7" fillId="0" borderId="6" xfId="0" applyFont="1" applyBorder="1" applyAlignment="1">
      <alignment horizontal="center"/>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11" fillId="2" borderId="1" xfId="0" applyFont="1" applyFill="1" applyBorder="1" applyAlignment="1">
      <alignment horizontal="center" vertical="center" wrapText="1"/>
    </xf>
    <xf numFmtId="0" fontId="8" fillId="0" borderId="1" xfId="0" applyFont="1" applyFill="1" applyBorder="1" applyAlignment="1">
      <alignment horizontal="justify" vertical="top"/>
    </xf>
    <xf numFmtId="0" fontId="8" fillId="0" borderId="1" xfId="0" applyFont="1" applyFill="1" applyBorder="1" applyAlignment="1">
      <alignment horizontal="center" vertical="top"/>
    </xf>
    <xf numFmtId="9" fontId="8" fillId="0" borderId="1" xfId="1" applyFont="1" applyFill="1" applyBorder="1" applyAlignment="1">
      <alignment horizontal="center" vertical="top"/>
    </xf>
    <xf numFmtId="1" fontId="8" fillId="0" borderId="1" xfId="1" applyNumberFormat="1" applyFont="1" applyFill="1" applyBorder="1" applyAlignment="1">
      <alignment horizontal="center" vertical="top"/>
    </xf>
    <xf numFmtId="9" fontId="8" fillId="0" borderId="1" xfId="5" applyNumberFormat="1" applyFont="1" applyFill="1" applyBorder="1" applyAlignment="1">
      <alignment horizontal="center" vertical="top" wrapText="1"/>
    </xf>
    <xf numFmtId="10" fontId="8" fillId="0" borderId="1" xfId="5" applyNumberFormat="1" applyFont="1" applyFill="1" applyBorder="1" applyAlignment="1">
      <alignment horizontal="center" vertical="top" wrapText="1"/>
    </xf>
    <xf numFmtId="2" fontId="8" fillId="0" borderId="1" xfId="0" applyNumberFormat="1" applyFont="1" applyFill="1" applyBorder="1" applyAlignment="1">
      <alignment horizontal="justify" vertical="top" wrapText="1"/>
    </xf>
    <xf numFmtId="2" fontId="8" fillId="0" borderId="1" xfId="5" applyNumberFormat="1" applyFont="1" applyFill="1" applyBorder="1" applyAlignment="1">
      <alignment horizontal="justify" vertical="top" wrapText="1"/>
    </xf>
    <xf numFmtId="2" fontId="8" fillId="0" borderId="1" xfId="0" applyNumberFormat="1" applyFont="1" applyFill="1" applyBorder="1" applyAlignment="1">
      <alignment horizontal="justify" vertical="top"/>
    </xf>
    <xf numFmtId="2" fontId="8" fillId="0" borderId="1" xfId="0" applyNumberFormat="1" applyFont="1" applyFill="1" applyBorder="1" applyAlignment="1">
      <alignment horizontal="center" vertical="top"/>
    </xf>
    <xf numFmtId="2" fontId="8" fillId="0" borderId="1" xfId="5" applyNumberFormat="1" applyFont="1" applyFill="1" applyBorder="1" applyAlignment="1">
      <alignment horizontal="center" vertical="top" wrapText="1"/>
    </xf>
    <xf numFmtId="1" fontId="8" fillId="0" borderId="1" xfId="5" applyNumberFormat="1" applyFont="1" applyFill="1" applyBorder="1" applyAlignment="1">
      <alignment horizontal="center" vertical="top" wrapText="1"/>
    </xf>
    <xf numFmtId="2" fontId="9" fillId="0" borderId="1" xfId="0" applyNumberFormat="1" applyFont="1" applyFill="1" applyBorder="1" applyAlignment="1">
      <alignment horizontal="justify" vertical="top" wrapText="1"/>
    </xf>
  </cellXfs>
  <cellStyles count="6">
    <cellStyle name="Excel Built-in Normal" xfId="3"/>
    <cellStyle name="Millares" xfId="4" builtinId="3"/>
    <cellStyle name="Normal" xfId="0" builtinId="0"/>
    <cellStyle name="Normal 2" xfId="5"/>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Spesny/Documents/2019/Formulacion%20POI-2019%20por%20U.E.Pre_RX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ia/Documents/Kathia%20Planificaci&#243;n%202012/Planificaci&#243;n%20%20inst/Planificaci&#243;n%202016%201/POI%20Presupuesto%202016%20por%20unidad%20publicado%20intranet/POI%20Presupuesto%202016%20G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Modelo"/>
      <sheetName val="Definicion"/>
      <sheetName val="Plantilla"/>
      <sheetName val="SALIDA"/>
    </sheetNames>
    <sheetDataSet>
      <sheetData sheetId="0" refreshError="1"/>
      <sheetData sheetId="1" refreshError="1"/>
      <sheetData sheetId="2" refreshError="1"/>
      <sheetData sheetId="3" refreshError="1"/>
      <sheetData sheetId="4" refreshError="1">
        <row r="257">
          <cell r="E257">
            <v>54829815.700000003</v>
          </cell>
        </row>
        <row r="1158">
          <cell r="E1158">
            <v>263381013</v>
          </cell>
        </row>
        <row r="1161">
          <cell r="E1161">
            <v>35500000</v>
          </cell>
        </row>
        <row r="1164">
          <cell r="E1164">
            <v>25732552</v>
          </cell>
        </row>
        <row r="1170">
          <cell r="E1170">
            <v>36850800</v>
          </cell>
        </row>
        <row r="1174">
          <cell r="E1174">
            <v>1240000</v>
          </cell>
        </row>
        <row r="1182">
          <cell r="E1182">
            <v>118435880</v>
          </cell>
        </row>
        <row r="1188">
          <cell r="E1188">
            <v>32284400</v>
          </cell>
        </row>
        <row r="1195">
          <cell r="E1195">
            <v>1441400</v>
          </cell>
        </row>
        <row r="1206">
          <cell r="E1206">
            <v>15087396</v>
          </cell>
        </row>
        <row r="1209">
          <cell r="E1209">
            <v>3177750</v>
          </cell>
        </row>
        <row r="1212">
          <cell r="E1212">
            <v>100200</v>
          </cell>
        </row>
        <row r="1215">
          <cell r="E1215">
            <v>3900000</v>
          </cell>
        </row>
        <row r="1218">
          <cell r="E1218">
            <v>6502821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 2016"/>
      <sheetName val="Presupuesto 2016"/>
      <sheetName val="POI 2015"/>
      <sheetName val="Presupuesto 2015"/>
      <sheetName val="Hoja1"/>
      <sheetName val="Hoja2"/>
      <sheetName val="Hoja3"/>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tabSelected="1" view="pageBreakPreview" zoomScale="60" zoomScaleNormal="60" workbookViewId="0">
      <selection activeCell="L10" sqref="L10"/>
    </sheetView>
  </sheetViews>
  <sheetFormatPr baseColWidth="10" defaultRowHeight="16.5" x14ac:dyDescent="0.3"/>
  <cols>
    <col min="1" max="1" width="35.42578125" style="1" customWidth="1"/>
    <col min="2" max="2" width="42.5703125" style="1" customWidth="1"/>
    <col min="3" max="3" width="35.28515625" style="1" customWidth="1"/>
    <col min="4" max="4" width="24.5703125" style="1" hidden="1" customWidth="1"/>
    <col min="5" max="5" width="24.85546875" style="1" hidden="1" customWidth="1"/>
    <col min="6" max="6" width="33.85546875" style="1" customWidth="1"/>
    <col min="7" max="7" width="32.140625" style="1" customWidth="1"/>
    <col min="8" max="8" width="13.42578125" style="1" customWidth="1"/>
    <col min="9" max="9" width="15.140625" style="1" customWidth="1"/>
    <col min="10" max="13" width="7.5703125" style="1" bestFit="1" customWidth="1"/>
    <col min="14" max="14" width="33" style="1" customWidth="1"/>
    <col min="15" max="15" width="61" style="1" customWidth="1"/>
    <col min="16" max="16" width="16.7109375" style="1" customWidth="1"/>
    <col min="17" max="19" width="11.42578125" style="1" customWidth="1"/>
    <col min="20" max="20" width="18.85546875" style="1" customWidth="1"/>
    <col min="21" max="21" width="0.140625" style="1" hidden="1" customWidth="1"/>
    <col min="22" max="22" width="16.28515625" style="1" customWidth="1"/>
    <col min="23" max="23" width="27" style="1" customWidth="1"/>
    <col min="24" max="16384" width="11.42578125" style="1"/>
  </cols>
  <sheetData>
    <row r="1" spans="1:24" ht="21" x14ac:dyDescent="0.35">
      <c r="A1" s="56" t="s">
        <v>71</v>
      </c>
      <c r="B1" s="56"/>
      <c r="C1" s="56"/>
      <c r="D1" s="56"/>
      <c r="E1" s="56"/>
      <c r="F1" s="56"/>
      <c r="G1" s="56"/>
      <c r="H1" s="56"/>
      <c r="I1" s="56"/>
      <c r="J1" s="56"/>
      <c r="K1" s="56"/>
      <c r="L1" s="56"/>
      <c r="M1" s="56"/>
      <c r="N1" s="56"/>
      <c r="O1" s="56"/>
    </row>
    <row r="2" spans="1:24" ht="39.75" customHeight="1" x14ac:dyDescent="0.3">
      <c r="A2" s="12" t="s">
        <v>0</v>
      </c>
      <c r="B2" s="57" t="s">
        <v>20</v>
      </c>
      <c r="C2" s="57"/>
      <c r="D2" s="57"/>
      <c r="E2" s="57"/>
      <c r="F2" s="57"/>
      <c r="G2" s="57"/>
      <c r="H2" s="57"/>
      <c r="I2" s="57"/>
      <c r="J2" s="57"/>
      <c r="K2" s="57"/>
      <c r="L2" s="57"/>
      <c r="M2" s="57"/>
      <c r="N2" s="57"/>
      <c r="O2" s="57"/>
    </row>
    <row r="3" spans="1:24" ht="65.25" customHeight="1" x14ac:dyDescent="0.3">
      <c r="A3" s="12" t="s">
        <v>1</v>
      </c>
      <c r="B3" s="58" t="s">
        <v>21</v>
      </c>
      <c r="C3" s="58"/>
      <c r="D3" s="58"/>
      <c r="E3" s="58"/>
      <c r="F3" s="58"/>
      <c r="G3" s="58"/>
      <c r="H3" s="58"/>
      <c r="I3" s="58"/>
      <c r="J3" s="58"/>
      <c r="K3" s="58"/>
      <c r="L3" s="58"/>
      <c r="M3" s="58"/>
      <c r="N3" s="58"/>
      <c r="O3" s="58"/>
    </row>
    <row r="4" spans="1:24" ht="42" customHeight="1" x14ac:dyDescent="0.35">
      <c r="A4" s="13" t="s">
        <v>41</v>
      </c>
      <c r="B4" s="14" t="s">
        <v>42</v>
      </c>
      <c r="C4" s="15" t="s">
        <v>45</v>
      </c>
      <c r="D4" s="15"/>
      <c r="E4" s="15"/>
      <c r="F4" s="17" t="s">
        <v>46</v>
      </c>
      <c r="G4" s="16"/>
      <c r="H4" s="16"/>
      <c r="I4" s="16"/>
      <c r="J4" s="16"/>
      <c r="K4" s="16"/>
      <c r="L4" s="16"/>
      <c r="M4" s="16"/>
      <c r="N4" s="16"/>
      <c r="O4" s="18"/>
    </row>
    <row r="5" spans="1:24" ht="21" x14ac:dyDescent="0.35">
      <c r="A5" s="13" t="s">
        <v>2</v>
      </c>
      <c r="B5" s="13" t="s">
        <v>51</v>
      </c>
      <c r="C5" s="13" t="s">
        <v>43</v>
      </c>
      <c r="D5" s="13"/>
      <c r="E5" s="13"/>
      <c r="F5" s="13" t="s">
        <v>44</v>
      </c>
      <c r="G5" s="18"/>
      <c r="H5" s="18"/>
      <c r="I5" s="18"/>
      <c r="J5" s="18"/>
      <c r="K5" s="18"/>
      <c r="L5" s="19"/>
      <c r="M5" s="18"/>
      <c r="N5" s="18"/>
      <c r="O5" s="18"/>
    </row>
    <row r="6" spans="1:24" ht="16.5" customHeight="1" x14ac:dyDescent="0.35">
      <c r="A6" s="52" t="s">
        <v>16</v>
      </c>
      <c r="B6" s="52" t="s">
        <v>17</v>
      </c>
      <c r="C6" s="53" t="s">
        <v>3</v>
      </c>
      <c r="D6" s="53"/>
      <c r="E6" s="53"/>
      <c r="F6" s="53"/>
      <c r="G6" s="53"/>
      <c r="H6" s="53"/>
      <c r="I6" s="53"/>
      <c r="J6" s="53"/>
      <c r="K6" s="53"/>
      <c r="L6" s="53"/>
      <c r="M6" s="53"/>
      <c r="N6" s="52" t="s">
        <v>73</v>
      </c>
      <c r="O6" s="53" t="s">
        <v>18</v>
      </c>
      <c r="Q6" s="2"/>
      <c r="R6" s="2"/>
      <c r="S6" s="2"/>
      <c r="T6" s="2"/>
      <c r="W6" s="50"/>
      <c r="X6" s="51"/>
    </row>
    <row r="7" spans="1:24" ht="21" customHeight="1" x14ac:dyDescent="0.3">
      <c r="A7" s="52"/>
      <c r="B7" s="52"/>
      <c r="C7" s="52" t="s">
        <v>4</v>
      </c>
      <c r="D7" s="59" t="s">
        <v>74</v>
      </c>
      <c r="E7" s="59" t="s">
        <v>75</v>
      </c>
      <c r="F7" s="52" t="s">
        <v>5</v>
      </c>
      <c r="G7" s="52" t="s">
        <v>7</v>
      </c>
      <c r="H7" s="52" t="s">
        <v>6</v>
      </c>
      <c r="I7" s="52" t="s">
        <v>69</v>
      </c>
      <c r="J7" s="52" t="s">
        <v>8</v>
      </c>
      <c r="K7" s="52"/>
      <c r="L7" s="52"/>
      <c r="M7" s="52"/>
      <c r="N7" s="52"/>
      <c r="O7" s="54"/>
      <c r="Q7" s="3"/>
      <c r="R7" s="3"/>
      <c r="S7" s="3"/>
      <c r="T7" s="2"/>
      <c r="W7" s="50"/>
      <c r="X7" s="51"/>
    </row>
    <row r="8" spans="1:24" ht="36.75" customHeight="1" x14ac:dyDescent="0.3">
      <c r="A8" s="52"/>
      <c r="B8" s="52"/>
      <c r="C8" s="52"/>
      <c r="D8" s="59"/>
      <c r="E8" s="59"/>
      <c r="F8" s="52"/>
      <c r="G8" s="52"/>
      <c r="H8" s="52"/>
      <c r="I8" s="52"/>
      <c r="J8" s="20" t="s">
        <v>9</v>
      </c>
      <c r="K8" s="20" t="s">
        <v>10</v>
      </c>
      <c r="L8" s="20" t="s">
        <v>11</v>
      </c>
      <c r="M8" s="20" t="s">
        <v>12</v>
      </c>
      <c r="N8" s="52"/>
      <c r="O8" s="55"/>
      <c r="W8" s="50"/>
      <c r="X8" s="51"/>
    </row>
    <row r="9" spans="1:24" ht="191.25" customHeight="1" x14ac:dyDescent="0.3">
      <c r="A9" s="47" t="s">
        <v>68</v>
      </c>
      <c r="B9" s="47" t="s">
        <v>55</v>
      </c>
      <c r="C9" s="21" t="s">
        <v>37</v>
      </c>
      <c r="D9" s="21"/>
      <c r="E9" s="21"/>
      <c r="F9" s="22" t="s">
        <v>23</v>
      </c>
      <c r="G9" s="22" t="s">
        <v>24</v>
      </c>
      <c r="H9" s="23" t="s">
        <v>22</v>
      </c>
      <c r="I9" s="38" t="s">
        <v>52</v>
      </c>
      <c r="J9" s="39">
        <v>0.4</v>
      </c>
      <c r="K9" s="39">
        <v>0.1</v>
      </c>
      <c r="L9" s="39">
        <v>0.4</v>
      </c>
      <c r="M9" s="39">
        <v>0.1</v>
      </c>
      <c r="N9" s="43">
        <f>+[1]SALIDA!$E$1174</f>
        <v>1240000</v>
      </c>
      <c r="O9" s="24" t="s">
        <v>53</v>
      </c>
      <c r="W9" s="4"/>
      <c r="X9" s="5"/>
    </row>
    <row r="10" spans="1:24" ht="409.6" customHeight="1" x14ac:dyDescent="0.3">
      <c r="A10" s="48"/>
      <c r="B10" s="48"/>
      <c r="C10" s="21" t="s">
        <v>76</v>
      </c>
      <c r="D10" s="21"/>
      <c r="E10" s="21"/>
      <c r="F10" s="44" t="s">
        <v>82</v>
      </c>
      <c r="G10" s="44" t="s">
        <v>83</v>
      </c>
      <c r="H10" s="60" t="s">
        <v>22</v>
      </c>
      <c r="I10" s="61" t="s">
        <v>70</v>
      </c>
      <c r="J10" s="62"/>
      <c r="K10" s="62"/>
      <c r="L10" s="62"/>
      <c r="M10" s="63">
        <v>6</v>
      </c>
      <c r="N10" s="43">
        <f>+[1]SALIDA!$E$1209</f>
        <v>3177750</v>
      </c>
      <c r="O10" s="24" t="s">
        <v>77</v>
      </c>
      <c r="W10" s="4"/>
      <c r="X10" s="5"/>
    </row>
    <row r="11" spans="1:24" ht="108" customHeight="1" x14ac:dyDescent="0.3">
      <c r="A11" s="48"/>
      <c r="B11" s="49"/>
      <c r="C11" s="21" t="s">
        <v>50</v>
      </c>
      <c r="D11" s="21"/>
      <c r="E11" s="21"/>
      <c r="F11" s="44" t="s">
        <v>25</v>
      </c>
      <c r="G11" s="44" t="s">
        <v>72</v>
      </c>
      <c r="H11" s="60" t="s">
        <v>22</v>
      </c>
      <c r="I11" s="61" t="s">
        <v>52</v>
      </c>
      <c r="J11" s="64">
        <f>90%/2</f>
        <v>0.45</v>
      </c>
      <c r="K11" s="64">
        <f>90%/2</f>
        <v>0.45</v>
      </c>
      <c r="L11" s="65"/>
      <c r="M11" s="65"/>
      <c r="N11" s="43">
        <f>+[1]SALIDA!$E$1212</f>
        <v>100200</v>
      </c>
      <c r="O11" s="26"/>
      <c r="W11" s="2"/>
      <c r="X11" s="2"/>
    </row>
    <row r="12" spans="1:24" ht="216.75" customHeight="1" x14ac:dyDescent="0.3">
      <c r="A12" s="48"/>
      <c r="B12" s="27" t="s">
        <v>26</v>
      </c>
      <c r="C12" s="21" t="s">
        <v>38</v>
      </c>
      <c r="D12" s="21"/>
      <c r="E12" s="21"/>
      <c r="F12" s="22" t="s">
        <v>27</v>
      </c>
      <c r="G12" s="22" t="s">
        <v>28</v>
      </c>
      <c r="H12" s="23" t="s">
        <v>22</v>
      </c>
      <c r="I12" s="38" t="s">
        <v>52</v>
      </c>
      <c r="J12" s="40">
        <v>0.15</v>
      </c>
      <c r="K12" s="40">
        <v>0.25</v>
      </c>
      <c r="L12" s="40">
        <v>0.25</v>
      </c>
      <c r="M12" s="40">
        <v>0.25</v>
      </c>
      <c r="N12" s="25">
        <f>+[1]SALIDA!$E$1206+[1]SALIDA!$E$1164</f>
        <v>40819948</v>
      </c>
      <c r="O12" s="24" t="s">
        <v>56</v>
      </c>
      <c r="W12" s="5"/>
      <c r="X12" s="2"/>
    </row>
    <row r="13" spans="1:24" ht="210" customHeight="1" x14ac:dyDescent="0.3">
      <c r="A13" s="48"/>
      <c r="B13" s="27" t="s">
        <v>57</v>
      </c>
      <c r="C13" s="44" t="s">
        <v>39</v>
      </c>
      <c r="D13" s="44"/>
      <c r="E13" s="44"/>
      <c r="F13" s="44" t="s">
        <v>29</v>
      </c>
      <c r="G13" s="44" t="s">
        <v>30</v>
      </c>
      <c r="H13" s="23" t="s">
        <v>22</v>
      </c>
      <c r="I13" s="38" t="s">
        <v>52</v>
      </c>
      <c r="J13" s="41">
        <v>0.2</v>
      </c>
      <c r="K13" s="41">
        <v>0.4</v>
      </c>
      <c r="L13" s="41">
        <v>0.3</v>
      </c>
      <c r="M13" s="41">
        <v>0.1</v>
      </c>
      <c r="N13" s="28">
        <f>+[1]SALIDA!$E$1188</f>
        <v>32284400</v>
      </c>
      <c r="O13" s="26"/>
      <c r="W13" s="2"/>
      <c r="X13" s="2"/>
    </row>
    <row r="14" spans="1:24" ht="126.75" customHeight="1" x14ac:dyDescent="0.3">
      <c r="A14" s="48"/>
      <c r="B14" s="27" t="s">
        <v>54</v>
      </c>
      <c r="C14" s="21" t="s">
        <v>31</v>
      </c>
      <c r="D14" s="21"/>
      <c r="E14" s="21"/>
      <c r="F14" s="44" t="s">
        <v>32</v>
      </c>
      <c r="G14" s="44" t="s">
        <v>33</v>
      </c>
      <c r="H14" s="23" t="s">
        <v>22</v>
      </c>
      <c r="I14" s="38" t="s">
        <v>70</v>
      </c>
      <c r="J14" s="38">
        <v>3</v>
      </c>
      <c r="K14" s="38"/>
      <c r="L14" s="38"/>
      <c r="M14" s="42"/>
      <c r="N14" s="25">
        <f>+[1]SALIDA!$E$1170</f>
        <v>36850800</v>
      </c>
      <c r="O14" s="29"/>
      <c r="W14" s="2"/>
      <c r="X14" s="2"/>
    </row>
    <row r="15" spans="1:24" ht="217.5" customHeight="1" x14ac:dyDescent="0.3">
      <c r="A15" s="48"/>
      <c r="B15" s="30" t="s">
        <v>34</v>
      </c>
      <c r="C15" s="21" t="s">
        <v>40</v>
      </c>
      <c r="D15" s="21"/>
      <c r="E15" s="21"/>
      <c r="F15" s="44" t="s">
        <v>35</v>
      </c>
      <c r="G15" s="44" t="s">
        <v>36</v>
      </c>
      <c r="H15" s="23" t="s">
        <v>22</v>
      </c>
      <c r="I15" s="38" t="s">
        <v>52</v>
      </c>
      <c r="J15" s="40">
        <v>0.25</v>
      </c>
      <c r="K15" s="40">
        <v>0.25</v>
      </c>
      <c r="L15" s="40">
        <v>0.25</v>
      </c>
      <c r="M15" s="40">
        <v>0.25</v>
      </c>
      <c r="N15" s="25">
        <f>+[1]SALIDA!$E$1182</f>
        <v>118435880</v>
      </c>
      <c r="O15" s="26"/>
      <c r="W15" s="2"/>
      <c r="X15" s="2"/>
    </row>
    <row r="16" spans="1:24" ht="169.5" customHeight="1" x14ac:dyDescent="0.3">
      <c r="A16" s="49"/>
      <c r="B16" s="45" t="s">
        <v>58</v>
      </c>
      <c r="C16" s="66" t="s">
        <v>78</v>
      </c>
      <c r="D16" s="66"/>
      <c r="E16" s="66"/>
      <c r="F16" s="67" t="s">
        <v>79</v>
      </c>
      <c r="G16" s="67" t="s">
        <v>80</v>
      </c>
      <c r="H16" s="68" t="s">
        <v>22</v>
      </c>
      <c r="I16" s="69" t="s">
        <v>70</v>
      </c>
      <c r="J16" s="70"/>
      <c r="K16" s="70"/>
      <c r="L16" s="70"/>
      <c r="M16" s="71">
        <v>1</v>
      </c>
      <c r="N16" s="25">
        <f>+[1]SALIDA!$E$1195+[1]SALIDA!$E$1215+[1]SALIDA!$E$1218+[1]SALIDA!$E$1161</f>
        <v>47344221</v>
      </c>
      <c r="O16" s="72" t="s">
        <v>81</v>
      </c>
      <c r="W16" s="2"/>
      <c r="X16" s="2"/>
    </row>
    <row r="17" spans="1:16" ht="21" x14ac:dyDescent="0.35">
      <c r="A17" s="31"/>
      <c r="B17" s="32"/>
      <c r="C17" s="32"/>
      <c r="D17" s="32"/>
      <c r="E17" s="32"/>
      <c r="F17" s="33"/>
      <c r="G17" s="33"/>
      <c r="H17" s="32"/>
      <c r="I17" s="32"/>
      <c r="J17" s="46" t="s">
        <v>47</v>
      </c>
      <c r="K17" s="46"/>
      <c r="L17" s="46"/>
      <c r="M17" s="46"/>
      <c r="N17" s="34">
        <f>SUM(N9:N16)</f>
        <v>280253199</v>
      </c>
      <c r="O17" s="35"/>
      <c r="P17" s="6"/>
    </row>
    <row r="18" spans="1:16" ht="21" x14ac:dyDescent="0.35">
      <c r="A18" s="18"/>
      <c r="B18" s="18"/>
      <c r="C18" s="32">
        <v>8</v>
      </c>
      <c r="D18" s="32"/>
      <c r="E18" s="32"/>
      <c r="F18" s="33"/>
      <c r="G18" s="33"/>
      <c r="H18" s="18"/>
      <c r="I18" s="18"/>
      <c r="J18" s="46" t="s">
        <v>48</v>
      </c>
      <c r="K18" s="46"/>
      <c r="L18" s="46"/>
      <c r="M18" s="46"/>
      <c r="N18" s="36">
        <f>+[1]SALIDA!$E$1158</f>
        <v>263381013</v>
      </c>
      <c r="O18" s="37"/>
      <c r="P18" s="6"/>
    </row>
    <row r="19" spans="1:16" ht="21" x14ac:dyDescent="0.35">
      <c r="A19" s="18"/>
      <c r="B19" s="18"/>
      <c r="C19" s="18"/>
      <c r="D19" s="18"/>
      <c r="E19" s="18"/>
      <c r="F19" s="18"/>
      <c r="G19" s="18"/>
      <c r="H19" s="18"/>
      <c r="I19" s="18"/>
      <c r="J19" s="46" t="s">
        <v>49</v>
      </c>
      <c r="K19" s="46"/>
      <c r="L19" s="46"/>
      <c r="M19" s="46"/>
      <c r="N19" s="36">
        <f>+N17+N18</f>
        <v>543634212</v>
      </c>
      <c r="O19" s="18"/>
    </row>
  </sheetData>
  <mergeCells count="23">
    <mergeCell ref="B6:B8"/>
    <mergeCell ref="G7:G8"/>
    <mergeCell ref="C6:M6"/>
    <mergeCell ref="C7:C8"/>
    <mergeCell ref="A1:O1"/>
    <mergeCell ref="F7:F8"/>
    <mergeCell ref="J7:M7"/>
    <mergeCell ref="B2:O2"/>
    <mergeCell ref="B3:O3"/>
    <mergeCell ref="A6:A8"/>
    <mergeCell ref="N6:N8"/>
    <mergeCell ref="D7:D8"/>
    <mergeCell ref="E7:E8"/>
    <mergeCell ref="W6:W8"/>
    <mergeCell ref="X6:X8"/>
    <mergeCell ref="H7:H8"/>
    <mergeCell ref="I7:I8"/>
    <mergeCell ref="O6:O8"/>
    <mergeCell ref="A9:A16"/>
    <mergeCell ref="J17:M17"/>
    <mergeCell ref="J18:M18"/>
    <mergeCell ref="J19:M19"/>
    <mergeCell ref="B9:B11"/>
  </mergeCells>
  <printOptions horizontalCentered="1"/>
  <pageMargins left="0.70866141732283472" right="0.70866141732283472" top="0.74803149606299213" bottom="0.74803149606299213" header="0.31496062992125984" footer="0.31496062992125984"/>
  <pageSetup scale="34" fitToHeight="0" orientation="landscape" r:id="rId1"/>
  <rowBreaks count="1" manualBreakCount="1">
    <brk id="13"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[2]Hoja3!#REF!</xm:f>
          </x14:formula1>
          <xm:sqref>H9:H16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
  <sheetViews>
    <sheetView workbookViewId="0">
      <selection activeCell="B6" sqref="B6:C6"/>
    </sheetView>
  </sheetViews>
  <sheetFormatPr baseColWidth="10" defaultRowHeight="15" x14ac:dyDescent="0.25"/>
  <cols>
    <col min="2" max="2" width="42.140625" customWidth="1"/>
    <col min="3" max="3" width="40.7109375" customWidth="1"/>
  </cols>
  <sheetData>
    <row r="1" spans="2:3" ht="15.75" thickBot="1" x14ac:dyDescent="0.3"/>
    <row r="2" spans="2:3" ht="16.5" x14ac:dyDescent="0.25">
      <c r="B2" s="7" t="s">
        <v>61</v>
      </c>
      <c r="C2" s="8" t="s">
        <v>59</v>
      </c>
    </row>
    <row r="3" spans="2:3" ht="33" x14ac:dyDescent="0.25">
      <c r="B3" s="9" t="s">
        <v>62</v>
      </c>
      <c r="C3" s="10" t="s">
        <v>59</v>
      </c>
    </row>
    <row r="4" spans="2:3" ht="16.5" x14ac:dyDescent="0.25">
      <c r="B4" s="9" t="s">
        <v>63</v>
      </c>
      <c r="C4" s="11" t="s">
        <v>64</v>
      </c>
    </row>
    <row r="5" spans="2:3" ht="33" x14ac:dyDescent="0.25">
      <c r="B5" s="9" t="s">
        <v>65</v>
      </c>
      <c r="C5" s="11" t="s">
        <v>60</v>
      </c>
    </row>
    <row r="6" spans="2:3" ht="33" x14ac:dyDescent="0.25">
      <c r="B6" s="9" t="s">
        <v>66</v>
      </c>
      <c r="C6" s="10"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3" sqref="C3:C5"/>
    </sheetView>
  </sheetViews>
  <sheetFormatPr baseColWidth="10" defaultRowHeight="15" x14ac:dyDescent="0.25"/>
  <sheetData>
    <row r="2" spans="2:3" x14ac:dyDescent="0.25">
      <c r="B2" t="s">
        <v>13</v>
      </c>
    </row>
    <row r="3" spans="2:3" x14ac:dyDescent="0.25">
      <c r="C3" t="s">
        <v>19</v>
      </c>
    </row>
    <row r="4" spans="2:3" x14ac:dyDescent="0.25">
      <c r="B4" t="s">
        <v>14</v>
      </c>
      <c r="C4" t="s">
        <v>14</v>
      </c>
    </row>
    <row r="5" spans="2:3" x14ac:dyDescent="0.25">
      <c r="B5" t="s">
        <v>15</v>
      </c>
      <c r="C5"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Plantilla POI 2019 AD FC</vt:lpstr>
      <vt:lpstr>Hoja1</vt:lpstr>
      <vt:lpstr>Hoja4</vt:lpstr>
      <vt:lpstr>'Plantilla POI 2019 AD FC'!Área_de_impresión</vt:lpstr>
      <vt:lpstr>'Plantilla POI 2019 AD FC'!Títulos_a_imprimir</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Kathia</cp:lastModifiedBy>
  <cp:lastPrinted>2019-06-27T19:43:01Z</cp:lastPrinted>
  <dcterms:created xsi:type="dcterms:W3CDTF">2016-02-29T15:13:45Z</dcterms:created>
  <dcterms:modified xsi:type="dcterms:W3CDTF">2019-06-27T19:51:11Z</dcterms:modified>
</cp:coreProperties>
</file>